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4" i="1"/>
  <c r="H23"/>
  <c r="H22"/>
  <c r="H21"/>
  <c r="E22"/>
  <c r="E23"/>
  <c r="E24"/>
  <c r="E21"/>
  <c r="J29"/>
  <c r="K29" s="1"/>
  <c r="J30"/>
  <c r="J31"/>
  <c r="J32"/>
  <c r="J33"/>
  <c r="J34"/>
  <c r="J35"/>
  <c r="J36"/>
  <c r="J37"/>
  <c r="J38"/>
  <c r="J39"/>
  <c r="J40"/>
  <c r="J41"/>
  <c r="J42"/>
  <c r="J28"/>
  <c r="I29"/>
  <c r="I30"/>
  <c r="I31"/>
  <c r="K31" s="1"/>
  <c r="I32"/>
  <c r="I33"/>
  <c r="I34"/>
  <c r="I35"/>
  <c r="K35" s="1"/>
  <c r="I36"/>
  <c r="I37"/>
  <c r="I38"/>
  <c r="I39"/>
  <c r="K39" s="1"/>
  <c r="I40"/>
  <c r="I41"/>
  <c r="I42"/>
  <c r="I28"/>
  <c r="K28" s="1"/>
  <c r="G29"/>
  <c r="G30"/>
  <c r="G31"/>
  <c r="G32"/>
  <c r="G33"/>
  <c r="G34"/>
  <c r="G35"/>
  <c r="G36"/>
  <c r="G37"/>
  <c r="G38"/>
  <c r="G39"/>
  <c r="G40"/>
  <c r="G41"/>
  <c r="G42"/>
  <c r="G28"/>
  <c r="F29"/>
  <c r="F30"/>
  <c r="F31"/>
  <c r="F32"/>
  <c r="H32" s="1"/>
  <c r="F33"/>
  <c r="H33" s="1"/>
  <c r="F34"/>
  <c r="F35"/>
  <c r="F36"/>
  <c r="H36" s="1"/>
  <c r="F37"/>
  <c r="H37" s="1"/>
  <c r="F38"/>
  <c r="F39"/>
  <c r="F40"/>
  <c r="H40" s="1"/>
  <c r="F41"/>
  <c r="F42"/>
  <c r="F28"/>
  <c r="E32"/>
  <c r="E33"/>
  <c r="E34"/>
  <c r="E35"/>
  <c r="E36"/>
  <c r="E37"/>
  <c r="E38"/>
  <c r="E39"/>
  <c r="E40"/>
  <c r="E41"/>
  <c r="E42"/>
  <c r="E31"/>
  <c r="E30"/>
  <c r="E29"/>
  <c r="E28"/>
  <c r="H39" l="1"/>
  <c r="H35"/>
  <c r="H42"/>
  <c r="H38"/>
  <c r="H34"/>
  <c r="K41"/>
  <c r="K37"/>
  <c r="K33"/>
  <c r="H28"/>
  <c r="H31"/>
  <c r="K42"/>
  <c r="K38"/>
  <c r="K34"/>
  <c r="K30"/>
  <c r="H29"/>
  <c r="K40"/>
  <c r="K36"/>
  <c r="K32"/>
  <c r="H30"/>
  <c r="H41"/>
</calcChain>
</file>

<file path=xl/sharedStrings.xml><?xml version="1.0" encoding="utf-8"?>
<sst xmlns="http://schemas.openxmlformats.org/spreadsheetml/2006/main" count="101" uniqueCount="86">
  <si>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</si>
  <si>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</si>
  <si>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</si>
  <si>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</si>
  <si>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</si>
  <si>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</si>
  <si>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</si>
  <si>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</si>
  <si>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</si>
  <si>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</si>
  <si>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</si>
  <si>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</si>
  <si>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Формат баннера</t>
  </si>
  <si>
    <t>Нативная реклама</t>
  </si>
  <si>
    <t>Наценки за таргетинг</t>
  </si>
  <si>
    <t>Таргетинг по разделу</t>
  </si>
  <si>
    <t>Таргетинг по подразделу</t>
  </si>
  <si>
    <t>Таргетинг по географии</t>
  </si>
  <si>
    <t>1 млн</t>
  </si>
  <si>
    <t>&gt;5000</t>
  </si>
  <si>
    <t>2 млн</t>
  </si>
  <si>
    <t>Стоимость</t>
  </si>
  <si>
    <r>
      <t>Статья на правах рекламы</t>
    </r>
    <r>
      <rPr>
        <sz val="11"/>
        <color rgb="FFFF0000"/>
        <rFont val="Calibri"/>
        <family val="2"/>
        <charset val="204"/>
        <scheme val="minor"/>
      </rPr>
      <t>*</t>
    </r>
  </si>
  <si>
    <t>300х300 первый экран</t>
  </si>
  <si>
    <t>300х300 второй экран</t>
  </si>
  <si>
    <t>300х500 первый экран</t>
  </si>
  <si>
    <t>300х500 второй  экран</t>
  </si>
  <si>
    <t>240х400 первый экран</t>
  </si>
  <si>
    <t>240х400 второй экран</t>
  </si>
  <si>
    <t>100%х250 первый экран</t>
  </si>
  <si>
    <t>100%х250 после статьи</t>
  </si>
  <si>
    <t>1000х90</t>
  </si>
  <si>
    <t>1000х90 со слайдером</t>
  </si>
  <si>
    <t>1000х250</t>
  </si>
  <si>
    <t>650х150</t>
  </si>
  <si>
    <t>650х300</t>
  </si>
  <si>
    <t>Охват, пользователей</t>
  </si>
  <si>
    <t>CPM (уник. визиты)</t>
  </si>
  <si>
    <t>Тип размещения</t>
  </si>
  <si>
    <r>
      <rPr>
        <sz val="10"/>
        <color rgb="FFCC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Стоимость зависит от материалов, предоставленных рекламодателем</t>
    </r>
  </si>
  <si>
    <t>Название формата</t>
  </si>
  <si>
    <t>Минимальный заказ - 100 тыс. руб.</t>
  </si>
  <si>
    <t>1 млн.</t>
  </si>
  <si>
    <t>Индивидуальные размещения</t>
  </si>
  <si>
    <t>Наценочные коэффициенты</t>
  </si>
  <si>
    <r>
      <rPr>
        <sz val="11"/>
        <color rgb="FFCC0000"/>
        <rFont val="Calibri"/>
        <family val="2"/>
        <charset val="204"/>
        <scheme val="minor"/>
      </rPr>
      <t>300х300</t>
    </r>
    <r>
      <rPr>
        <sz val="11"/>
        <color theme="1"/>
        <rFont val="Calibri"/>
        <family val="2"/>
        <charset val="204"/>
        <scheme val="minor"/>
      </rPr>
      <t xml:space="preserve"> в сайдбаре сайта
</t>
    </r>
    <r>
      <rPr>
        <sz val="11"/>
        <color rgb="FFCC0000"/>
        <rFont val="Calibri"/>
        <family val="2"/>
        <charset val="204"/>
        <scheme val="minor"/>
      </rPr>
      <t>100%х250</t>
    </r>
    <r>
      <rPr>
        <sz val="11"/>
        <color theme="1"/>
        <rFont val="Calibri"/>
        <family val="2"/>
        <charset val="204"/>
        <scheme val="minor"/>
      </rPr>
      <t xml:space="preserve"> mobile, над статьей</t>
    </r>
  </si>
  <si>
    <r>
      <rPr>
        <sz val="11"/>
        <color rgb="FFCC0000"/>
        <rFont val="Calibri"/>
        <family val="2"/>
        <charset val="204"/>
        <scheme val="minor"/>
      </rPr>
      <t xml:space="preserve">300х300 </t>
    </r>
    <r>
      <rPr>
        <sz val="11"/>
        <color theme="1"/>
        <rFont val="Calibri"/>
        <family val="2"/>
        <charset val="204"/>
        <scheme val="minor"/>
      </rPr>
      <t xml:space="preserve">в сайдбаре (второй экран)
</t>
    </r>
    <r>
      <rPr>
        <sz val="11"/>
        <color rgb="FFCC0000"/>
        <rFont val="Calibri"/>
        <family val="2"/>
        <charset val="204"/>
        <scheme val="minor"/>
      </rPr>
      <t>100%х250</t>
    </r>
    <r>
      <rPr>
        <sz val="11"/>
        <color theme="1"/>
        <rFont val="Calibri"/>
        <family val="2"/>
        <charset val="204"/>
        <scheme val="minor"/>
      </rPr>
      <t xml:space="preserve"> mobile, под статьей</t>
    </r>
  </si>
  <si>
    <r>
      <rPr>
        <sz val="11"/>
        <color rgb="FFCC0000"/>
        <rFont val="Calibri"/>
        <family val="2"/>
        <charset val="204"/>
        <scheme val="minor"/>
      </rPr>
      <t>650х150</t>
    </r>
    <r>
      <rPr>
        <sz val="11"/>
        <color theme="1"/>
        <rFont val="Calibri"/>
        <family val="2"/>
        <charset val="204"/>
        <scheme val="minor"/>
      </rPr>
      <t xml:space="preserve"> под статьей
</t>
    </r>
    <r>
      <rPr>
        <sz val="11"/>
        <color rgb="FFCC0000"/>
        <rFont val="Calibri"/>
        <family val="2"/>
        <charset val="204"/>
        <scheme val="minor"/>
      </rPr>
      <t>100%х250</t>
    </r>
    <r>
      <rPr>
        <sz val="11"/>
        <color theme="1"/>
        <rFont val="Calibri"/>
        <family val="2"/>
        <charset val="204"/>
        <scheme val="minor"/>
      </rPr>
      <t xml:space="preserve"> mobile, под статьей</t>
    </r>
  </si>
  <si>
    <r>
      <rPr>
        <sz val="11"/>
        <color rgb="FFCC0000"/>
        <rFont val="Calibri"/>
        <family val="2"/>
        <charset val="204"/>
        <scheme val="minor"/>
      </rPr>
      <t>С</t>
    </r>
    <r>
      <rPr>
        <sz val="11"/>
        <color theme="1"/>
        <rFont val="Calibri"/>
        <family val="2"/>
        <charset val="204"/>
        <scheme val="minor"/>
      </rPr>
      <t xml:space="preserve">айдбар + мобильный баннер </t>
    </r>
  </si>
  <si>
    <r>
      <rPr>
        <sz val="11"/>
        <color rgb="FFCC0000"/>
        <rFont val="Calibri"/>
        <family val="2"/>
        <charset val="204"/>
        <scheme val="minor"/>
      </rPr>
      <t>Н</t>
    </r>
    <r>
      <rPr>
        <sz val="11"/>
        <color theme="1"/>
        <rFont val="Calibri"/>
        <family val="2"/>
        <charset val="204"/>
        <scheme val="minor"/>
      </rPr>
      <t>ад статьей + мобильный баннер</t>
    </r>
  </si>
  <si>
    <r>
      <rPr>
        <sz val="11"/>
        <color rgb="FFCC0000"/>
        <rFont val="Calibri"/>
        <family val="2"/>
        <charset val="204"/>
        <scheme val="minor"/>
      </rPr>
      <t>П</t>
    </r>
    <r>
      <rPr>
        <sz val="11"/>
        <color theme="1"/>
        <rFont val="Calibri"/>
        <family val="2"/>
        <charset val="204"/>
        <scheme val="minor"/>
      </rPr>
      <t>од статьей + мобильный баннер</t>
    </r>
  </si>
  <si>
    <r>
      <rPr>
        <sz val="11"/>
        <color rgb="FFCC0000"/>
        <rFont val="Calibri"/>
        <family val="2"/>
        <charset val="204"/>
        <scheme val="minor"/>
      </rPr>
      <t>Р</t>
    </r>
    <r>
      <rPr>
        <sz val="11"/>
        <color theme="1"/>
        <rFont val="Calibri"/>
        <family val="2"/>
        <charset val="204"/>
        <scheme val="minor"/>
      </rPr>
      <t>еклама в сайдбаре</t>
    </r>
  </si>
  <si>
    <r>
      <rPr>
        <sz val="11"/>
        <color rgb="FFCC0000"/>
        <rFont val="Calibri"/>
        <family val="2"/>
        <charset val="204"/>
        <scheme val="minor"/>
      </rPr>
      <t>М</t>
    </r>
    <r>
      <rPr>
        <sz val="11"/>
        <color theme="1"/>
        <rFont val="Calibri"/>
        <family val="2"/>
        <charset val="204"/>
        <scheme val="minor"/>
      </rPr>
      <t>обильная реклама</t>
    </r>
  </si>
  <si>
    <r>
      <rPr>
        <sz val="11"/>
        <color rgb="FFCC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аннер в шапке сайта</t>
    </r>
  </si>
  <si>
    <r>
      <rPr>
        <sz val="11"/>
        <color rgb="FFCC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аннер в над статьей</t>
    </r>
  </si>
  <si>
    <r>
      <rPr>
        <sz val="11"/>
        <color rgb="FFCC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аннер под статьей</t>
    </r>
  </si>
  <si>
    <t>Сезонные коэффициенты</t>
  </si>
  <si>
    <t>Спец. проекты и другие рекламные форматы</t>
  </si>
  <si>
    <t>Для других форматов рекламы расчет цен индивидуальный, в зависимости от потребностей заказчика</t>
  </si>
  <si>
    <t>Тест с брендированием страниц</t>
  </si>
  <si>
    <t>Проведение конкурса с брендированием страниц</t>
  </si>
  <si>
    <t>Формат рекламы</t>
  </si>
  <si>
    <t>Уникальные просмотры</t>
  </si>
  <si>
    <t>Количество показов промо</t>
  </si>
  <si>
    <t>сутки</t>
  </si>
  <si>
    <t>Охват, тыс. уник. визитов</t>
  </si>
  <si>
    <t>CPM (уник визиты) р.</t>
  </si>
  <si>
    <t>месяц - 40% скидка</t>
  </si>
  <si>
    <t>неделя - 15% скидка</t>
  </si>
  <si>
    <t>Охват уник. пользователей,млн.</t>
  </si>
  <si>
    <t>Мобильная + десктопная версия,
охват 1 млн. пользователей,
охват 2 млн. пользователей</t>
  </si>
  <si>
    <r>
      <rPr>
        <sz val="11"/>
        <color rgb="FFCC0000"/>
        <rFont val="Calibri"/>
        <family val="2"/>
        <charset val="204"/>
        <scheme val="minor"/>
      </rPr>
      <t>650х150</t>
    </r>
    <r>
      <rPr>
        <sz val="11"/>
        <color theme="1"/>
        <rFont val="Calibri"/>
        <family val="2"/>
        <charset val="204"/>
        <scheme val="minor"/>
      </rPr>
      <t xml:space="preserve"> над статьей
</t>
    </r>
    <r>
      <rPr>
        <sz val="11"/>
        <color rgb="FFCC0000"/>
        <rFont val="Calibri"/>
        <family val="2"/>
        <charset val="204"/>
        <scheme val="minor"/>
      </rPr>
      <t>100%х250</t>
    </r>
    <r>
      <rPr>
        <sz val="11"/>
        <color theme="1"/>
        <rFont val="Calibri"/>
        <family val="2"/>
        <charset val="204"/>
        <scheme val="minor"/>
      </rPr>
      <t xml:space="preserve"> mobile, над статьей</t>
    </r>
  </si>
  <si>
    <t>Стоимость, р.</t>
  </si>
  <si>
    <t>CPM (уник. визиты), р.</t>
  </si>
  <si>
    <r>
      <t xml:space="preserve">Цены на размещение рекламы в период с 1.01.2016 по 1.06.2016
</t>
    </r>
    <r>
      <rPr>
        <b/>
        <sz val="11"/>
        <color theme="1"/>
        <rFont val="Calibri"/>
        <family val="2"/>
        <charset val="204"/>
        <scheme val="minor"/>
      </rPr>
      <t>ads@womanadvice.ru</t>
    </r>
  </si>
  <si>
    <t>Условия размещения заказов:</t>
  </si>
  <si>
    <t>1. Заказы размещаются на условиях 100% предоплаты.</t>
  </si>
  <si>
    <t>2. Срок предоставления рекламных материалов - не позднее, чем за 2 рабочих дня до начала кампании.</t>
  </si>
  <si>
    <t>3. При отмене заказа более, чем за 3 рабочих дня до размещения - неустойка 30%.</t>
  </si>
  <si>
    <t>Брендирование</t>
  </si>
  <si>
    <t>Статика за неделю - рублей</t>
  </si>
  <si>
    <t>2,6 млн</t>
  </si>
  <si>
    <t xml:space="preserve">Динамика </t>
  </si>
  <si>
    <t>1 тыс. показов</t>
  </si>
  <si>
    <t>Стоимость, р</t>
  </si>
  <si>
    <t>Эксклюзивный продавец по брендингам и спецпроектам
компания C8 Digital.ru
+7(916)297-85-17, hi@c8digital.ru</t>
  </si>
</sst>
</file>

<file path=xl/styles.xml><?xml version="1.0" encoding="utf-8"?>
<styleSheet xmlns="http://schemas.openxmlformats.org/spreadsheetml/2006/main">
  <numFmts count="2">
    <numFmt numFmtId="164" formatCode="_-* #,##0_$_-;\-* #,##0_$_-;_-* &quot;-&quot;_$_-;_-@_-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CC0000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C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4"/>
      <color rgb="FFCC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  <font>
      <i/>
      <sz val="14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60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165" fontId="6" fillId="0" borderId="1" xfId="1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13" fillId="0" borderId="1" xfId="1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4" fillId="0" borderId="0" xfId="2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NumberForma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164" fontId="6" fillId="3" borderId="1" xfId="2" applyNumberFormat="1" applyFont="1" applyFill="1" applyBorder="1" applyAlignment="1">
      <alignment horizontal="left" vertical="top" wrapText="1"/>
    </xf>
    <xf numFmtId="0" fontId="6" fillId="3" borderId="1" xfId="2" applyNumberFormat="1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165" fontId="19" fillId="0" borderId="1" xfId="1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7" fillId="4" borderId="6" xfId="0" applyFont="1" applyFill="1" applyBorder="1" applyAlignment="1">
      <alignment horizontal="center" vertical="top" wrapText="1"/>
    </xf>
    <xf numFmtId="0" fontId="17" fillId="4" borderId="7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 wrapText="1"/>
    </xf>
    <xf numFmtId="0" fontId="18" fillId="4" borderId="6" xfId="0" applyFont="1" applyFill="1" applyBorder="1" applyAlignment="1">
      <alignment horizontal="center" vertical="top" wrapText="1"/>
    </xf>
    <xf numFmtId="0" fontId="18" fillId="4" borderId="7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5" fillId="4" borderId="6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</cellXfs>
  <cellStyles count="4">
    <cellStyle name="Normal" xfId="3"/>
    <cellStyle name="Normal_CPP 02 без ТВ6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1685925</xdr:colOff>
      <xdr:row>0</xdr:row>
      <xdr:rowOff>9525</xdr:rowOff>
    </xdr:from>
    <xdr:to>
      <xdr:col>4</xdr:col>
      <xdr:colOff>494854</xdr:colOff>
      <xdr:row>3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9525"/>
          <a:ext cx="4647754" cy="742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238124</xdr:colOff>
      <xdr:row>0</xdr:row>
      <xdr:rowOff>0</xdr:rowOff>
    </xdr:from>
    <xdr:to>
      <xdr:col>12</xdr:col>
      <xdr:colOff>466724</xdr:colOff>
      <xdr:row>18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10374" y="0"/>
          <a:ext cx="5648325" cy="419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1000125</xdr:colOff>
      <xdr:row>15</xdr:row>
      <xdr:rowOff>10477</xdr:rowOff>
    </xdr:from>
    <xdr:to>
      <xdr:col>3</xdr:col>
      <xdr:colOff>732367</xdr:colOff>
      <xdr:row>16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67300" y="3163252"/>
          <a:ext cx="760942" cy="6848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>
      <selection activeCell="C9" sqref="C7:C9"/>
    </sheetView>
  </sheetViews>
  <sheetFormatPr defaultRowHeight="15"/>
  <cols>
    <col min="1" max="1" width="32.42578125" style="1" customWidth="1"/>
    <col min="2" max="2" width="28.5703125" style="1" customWidth="1"/>
    <col min="3" max="3" width="15.42578125" style="1" customWidth="1"/>
    <col min="4" max="4" width="11.140625" style="1" customWidth="1"/>
    <col min="5" max="5" width="11" style="1" customWidth="1"/>
    <col min="6" max="6" width="15.140625" style="1" customWidth="1"/>
    <col min="7" max="7" width="10.85546875" style="1" customWidth="1"/>
    <col min="8" max="8" width="11" style="1" customWidth="1"/>
    <col min="9" max="9" width="13.140625" style="1" customWidth="1"/>
    <col min="10" max="10" width="11.140625" style="1" customWidth="1"/>
    <col min="11" max="11" width="10.85546875" style="1" customWidth="1"/>
    <col min="12" max="16384" width="9.140625" style="1"/>
  </cols>
  <sheetData>
    <row r="1" spans="1:5" ht="15" customHeight="1">
      <c r="A1" s="53"/>
      <c r="B1" s="53"/>
      <c r="C1" s="53"/>
      <c r="D1" s="53"/>
      <c r="E1" s="53"/>
    </row>
    <row r="2" spans="1:5">
      <c r="A2" s="53"/>
      <c r="B2" s="53"/>
      <c r="C2" s="53"/>
      <c r="D2" s="53"/>
      <c r="E2" s="53"/>
    </row>
    <row r="3" spans="1:5">
      <c r="A3" s="53"/>
      <c r="B3" s="53"/>
      <c r="C3" s="53"/>
      <c r="D3" s="53"/>
      <c r="E3" s="53"/>
    </row>
    <row r="4" spans="1:5">
      <c r="A4" s="53"/>
      <c r="B4" s="53"/>
      <c r="C4" s="53"/>
      <c r="D4" s="53"/>
      <c r="E4" s="53"/>
    </row>
    <row r="5" spans="1:5" ht="30" customHeight="1">
      <c r="A5" s="53" t="s">
        <v>74</v>
      </c>
      <c r="B5" s="53"/>
      <c r="C5" s="53"/>
      <c r="D5" s="53"/>
      <c r="E5" s="53"/>
    </row>
    <row r="7" spans="1:5" ht="19.5" customHeight="1">
      <c r="A7" s="3" t="s">
        <v>13</v>
      </c>
      <c r="B7" s="3" t="s">
        <v>36</v>
      </c>
      <c r="C7" s="3" t="s">
        <v>21</v>
      </c>
    </row>
    <row r="8" spans="1:5">
      <c r="A8" s="4" t="s">
        <v>22</v>
      </c>
      <c r="B8" s="4" t="s">
        <v>18</v>
      </c>
      <c r="C8" s="4">
        <v>120000</v>
      </c>
    </row>
    <row r="9" spans="1:5">
      <c r="A9" s="4"/>
      <c r="B9" s="4" t="s">
        <v>20</v>
      </c>
      <c r="C9" s="4">
        <v>180000</v>
      </c>
    </row>
    <row r="10" spans="1:5">
      <c r="A10" s="54" t="s">
        <v>39</v>
      </c>
      <c r="B10" s="54"/>
      <c r="C10" s="54"/>
    </row>
    <row r="12" spans="1:5" ht="18.75">
      <c r="A12" s="36" t="s">
        <v>79</v>
      </c>
      <c r="B12" s="38" t="s">
        <v>36</v>
      </c>
      <c r="C12" s="3" t="s">
        <v>84</v>
      </c>
    </row>
    <row r="13" spans="1:5">
      <c r="A13" s="2" t="s">
        <v>80</v>
      </c>
      <c r="B13" s="2" t="s">
        <v>81</v>
      </c>
      <c r="C13" s="37">
        <v>1200000</v>
      </c>
    </row>
    <row r="14" spans="1:5">
      <c r="A14" s="2" t="s">
        <v>82</v>
      </c>
      <c r="B14" s="2" t="s">
        <v>83</v>
      </c>
      <c r="C14" s="2">
        <v>600</v>
      </c>
    </row>
    <row r="16" spans="1:5" ht="48.75" customHeight="1">
      <c r="A16" s="44" t="s">
        <v>85</v>
      </c>
      <c r="B16" s="44"/>
      <c r="C16" s="44"/>
      <c r="D16" s="44"/>
    </row>
    <row r="17" spans="1:11">
      <c r="A17" s="44"/>
      <c r="B17" s="44"/>
      <c r="C17" s="44"/>
      <c r="D17" s="44"/>
    </row>
    <row r="19" spans="1:11" ht="15.75" thickBot="1"/>
    <row r="20" spans="1:11" ht="45">
      <c r="A20" s="5" t="s">
        <v>70</v>
      </c>
      <c r="B20" s="22" t="s">
        <v>38</v>
      </c>
      <c r="C20" s="28" t="s">
        <v>69</v>
      </c>
      <c r="D20" s="24" t="s">
        <v>73</v>
      </c>
      <c r="E20" s="25" t="s">
        <v>72</v>
      </c>
      <c r="F20" s="28" t="s">
        <v>69</v>
      </c>
      <c r="G20" s="24" t="s">
        <v>37</v>
      </c>
      <c r="H20" s="25" t="s">
        <v>72</v>
      </c>
    </row>
    <row r="21" spans="1:11" ht="30">
      <c r="A21" s="2" t="s">
        <v>48</v>
      </c>
      <c r="B21" s="23" t="s">
        <v>45</v>
      </c>
      <c r="C21" s="26">
        <v>1</v>
      </c>
      <c r="D21" s="2">
        <v>300</v>
      </c>
      <c r="E21" s="16">
        <f>C21*1000*D21</f>
        <v>300000</v>
      </c>
      <c r="F21" s="26">
        <v>2</v>
      </c>
      <c r="G21" s="2">
        <v>280</v>
      </c>
      <c r="H21" s="16">
        <f>F21*1000*G21</f>
        <v>560000</v>
      </c>
    </row>
    <row r="22" spans="1:11" ht="45">
      <c r="A22" s="2"/>
      <c r="B22" s="23" t="s">
        <v>46</v>
      </c>
      <c r="C22" s="26">
        <v>1</v>
      </c>
      <c r="D22" s="2">
        <v>240</v>
      </c>
      <c r="E22" s="16">
        <f t="shared" ref="E22:E24" si="0">C22*1000*D22</f>
        <v>240000</v>
      </c>
      <c r="F22" s="26">
        <v>2</v>
      </c>
      <c r="G22" s="2">
        <v>220</v>
      </c>
      <c r="H22" s="16">
        <f t="shared" ref="H22:H24" si="1">F22*1000*G22</f>
        <v>440000</v>
      </c>
    </row>
    <row r="23" spans="1:11" ht="30">
      <c r="A23" s="2" t="s">
        <v>49</v>
      </c>
      <c r="B23" s="23" t="s">
        <v>71</v>
      </c>
      <c r="C23" s="26">
        <v>1</v>
      </c>
      <c r="D23" s="2">
        <v>310</v>
      </c>
      <c r="E23" s="16">
        <f t="shared" si="0"/>
        <v>310000</v>
      </c>
      <c r="F23" s="26">
        <v>2</v>
      </c>
      <c r="G23" s="2">
        <v>290</v>
      </c>
      <c r="H23" s="16">
        <f t="shared" si="1"/>
        <v>580000</v>
      </c>
    </row>
    <row r="24" spans="1:11" ht="30.75" thickBot="1">
      <c r="A24" s="2" t="s">
        <v>50</v>
      </c>
      <c r="B24" s="23" t="s">
        <v>47</v>
      </c>
      <c r="C24" s="27">
        <v>1</v>
      </c>
      <c r="D24" s="19">
        <v>230</v>
      </c>
      <c r="E24" s="17">
        <f t="shared" si="0"/>
        <v>230000</v>
      </c>
      <c r="F24" s="27">
        <v>2</v>
      </c>
      <c r="G24" s="19">
        <v>210</v>
      </c>
      <c r="H24" s="17">
        <f t="shared" si="1"/>
        <v>420000</v>
      </c>
    </row>
    <row r="25" spans="1:11" ht="15.75" thickBot="1"/>
    <row r="26" spans="1:11" ht="18.75" customHeight="1">
      <c r="A26" s="55" t="s">
        <v>43</v>
      </c>
      <c r="B26" s="56"/>
      <c r="C26" s="57" t="s">
        <v>64</v>
      </c>
      <c r="D26" s="58"/>
      <c r="E26" s="59"/>
      <c r="F26" s="47" t="s">
        <v>68</v>
      </c>
      <c r="G26" s="48"/>
      <c r="H26" s="49"/>
      <c r="I26" s="50" t="s">
        <v>67</v>
      </c>
      <c r="J26" s="51"/>
      <c r="K26" s="52"/>
    </row>
    <row r="27" spans="1:11" ht="31.5" customHeight="1">
      <c r="A27" s="20" t="s">
        <v>40</v>
      </c>
      <c r="B27" s="21" t="s">
        <v>12</v>
      </c>
      <c r="C27" s="32" t="s">
        <v>65</v>
      </c>
      <c r="D27" s="33" t="s">
        <v>66</v>
      </c>
      <c r="E27" s="34" t="s">
        <v>72</v>
      </c>
      <c r="F27" s="32" t="s">
        <v>65</v>
      </c>
      <c r="G27" s="33" t="s">
        <v>66</v>
      </c>
      <c r="H27" s="34" t="s">
        <v>72</v>
      </c>
      <c r="I27" s="32" t="s">
        <v>65</v>
      </c>
      <c r="J27" s="33" t="s">
        <v>66</v>
      </c>
      <c r="K27" s="34" t="s">
        <v>72</v>
      </c>
    </row>
    <row r="28" spans="1:11">
      <c r="A28" s="4" t="s">
        <v>51</v>
      </c>
      <c r="B28" s="14" t="s">
        <v>23</v>
      </c>
      <c r="C28" s="15">
        <v>370</v>
      </c>
      <c r="D28" s="4">
        <v>250</v>
      </c>
      <c r="E28" s="16">
        <f xml:space="preserve"> C28*D28</f>
        <v>92500</v>
      </c>
      <c r="F28" s="18">
        <f>C28*7</f>
        <v>2590</v>
      </c>
      <c r="G28" s="2">
        <f>D28*0.8</f>
        <v>200</v>
      </c>
      <c r="H28" s="16">
        <f>F28*G28</f>
        <v>518000</v>
      </c>
      <c r="I28" s="18">
        <f>C28*30</f>
        <v>11100</v>
      </c>
      <c r="J28" s="2">
        <f>D28*0.6</f>
        <v>150</v>
      </c>
      <c r="K28" s="16">
        <f>I28*J28</f>
        <v>1665000</v>
      </c>
    </row>
    <row r="29" spans="1:11">
      <c r="A29" s="4"/>
      <c r="B29" s="14" t="s">
        <v>27</v>
      </c>
      <c r="C29" s="15">
        <v>370</v>
      </c>
      <c r="D29" s="4">
        <v>300</v>
      </c>
      <c r="E29" s="16">
        <f xml:space="preserve"> C29*D29</f>
        <v>111000</v>
      </c>
      <c r="F29" s="18">
        <f t="shared" ref="F29:F42" si="2">C29*7</f>
        <v>2590</v>
      </c>
      <c r="G29" s="2">
        <f t="shared" ref="G29:G42" si="3">D29*0.8</f>
        <v>240</v>
      </c>
      <c r="H29" s="16">
        <f t="shared" ref="H29:H42" si="4">F29*G29</f>
        <v>621600</v>
      </c>
      <c r="I29" s="18">
        <f t="shared" ref="I29:I42" si="5">C29*30</f>
        <v>11100</v>
      </c>
      <c r="J29" s="2">
        <f t="shared" ref="J29:J42" si="6">D29*0.6</f>
        <v>180</v>
      </c>
      <c r="K29" s="16">
        <f t="shared" ref="K29:K42" si="7">I29*J29</f>
        <v>1998000</v>
      </c>
    </row>
    <row r="30" spans="1:11">
      <c r="A30" s="4"/>
      <c r="B30" s="14" t="s">
        <v>25</v>
      </c>
      <c r="C30" s="15">
        <v>370</v>
      </c>
      <c r="D30" s="4">
        <v>350</v>
      </c>
      <c r="E30" s="16">
        <f xml:space="preserve"> C30*D30</f>
        <v>129500</v>
      </c>
      <c r="F30" s="18">
        <f t="shared" si="2"/>
        <v>2590</v>
      </c>
      <c r="G30" s="2">
        <f t="shared" si="3"/>
        <v>280</v>
      </c>
      <c r="H30" s="16">
        <f t="shared" si="4"/>
        <v>725200</v>
      </c>
      <c r="I30" s="18">
        <f t="shared" si="5"/>
        <v>11100</v>
      </c>
      <c r="J30" s="2">
        <f t="shared" si="6"/>
        <v>210</v>
      </c>
      <c r="K30" s="16">
        <f t="shared" si="7"/>
        <v>2331000</v>
      </c>
    </row>
    <row r="31" spans="1:11">
      <c r="A31" s="4"/>
      <c r="B31" s="14" t="s">
        <v>24</v>
      </c>
      <c r="C31" s="15">
        <v>290</v>
      </c>
      <c r="D31" s="4">
        <v>200</v>
      </c>
      <c r="E31" s="16">
        <f xml:space="preserve"> C31*D31</f>
        <v>58000</v>
      </c>
      <c r="F31" s="18">
        <f t="shared" si="2"/>
        <v>2030</v>
      </c>
      <c r="G31" s="2">
        <f t="shared" si="3"/>
        <v>160</v>
      </c>
      <c r="H31" s="16">
        <f t="shared" si="4"/>
        <v>324800</v>
      </c>
      <c r="I31" s="18">
        <f t="shared" si="5"/>
        <v>8700</v>
      </c>
      <c r="J31" s="2">
        <f t="shared" si="6"/>
        <v>120</v>
      </c>
      <c r="K31" s="16">
        <f t="shared" si="7"/>
        <v>1044000</v>
      </c>
    </row>
    <row r="32" spans="1:11">
      <c r="A32" s="4"/>
      <c r="B32" s="14" t="s">
        <v>28</v>
      </c>
      <c r="C32" s="15">
        <v>290</v>
      </c>
      <c r="D32" s="4">
        <v>230</v>
      </c>
      <c r="E32" s="16">
        <f t="shared" ref="E32:E42" si="8" xml:space="preserve"> C32*D32</f>
        <v>66700</v>
      </c>
      <c r="F32" s="18">
        <f t="shared" si="2"/>
        <v>2030</v>
      </c>
      <c r="G32" s="2">
        <f t="shared" si="3"/>
        <v>184</v>
      </c>
      <c r="H32" s="16">
        <f t="shared" si="4"/>
        <v>373520</v>
      </c>
      <c r="I32" s="18">
        <f t="shared" si="5"/>
        <v>8700</v>
      </c>
      <c r="J32" s="2">
        <f t="shared" si="6"/>
        <v>138</v>
      </c>
      <c r="K32" s="16">
        <f t="shared" si="7"/>
        <v>1200600</v>
      </c>
    </row>
    <row r="33" spans="1:11">
      <c r="A33" s="4"/>
      <c r="B33" s="14" t="s">
        <v>26</v>
      </c>
      <c r="C33" s="15">
        <v>290</v>
      </c>
      <c r="D33" s="4">
        <v>280</v>
      </c>
      <c r="E33" s="16">
        <f t="shared" si="8"/>
        <v>81200</v>
      </c>
      <c r="F33" s="18">
        <f t="shared" si="2"/>
        <v>2030</v>
      </c>
      <c r="G33" s="2">
        <f t="shared" si="3"/>
        <v>224</v>
      </c>
      <c r="H33" s="16">
        <f t="shared" si="4"/>
        <v>454720</v>
      </c>
      <c r="I33" s="18">
        <f t="shared" si="5"/>
        <v>8700</v>
      </c>
      <c r="J33" s="2">
        <f t="shared" si="6"/>
        <v>168</v>
      </c>
      <c r="K33" s="16">
        <f t="shared" si="7"/>
        <v>1461600</v>
      </c>
    </row>
    <row r="34" spans="1:11">
      <c r="A34" s="4" t="s">
        <v>52</v>
      </c>
      <c r="B34" s="14" t="s">
        <v>29</v>
      </c>
      <c r="C34" s="15">
        <v>130</v>
      </c>
      <c r="D34" s="4">
        <v>350</v>
      </c>
      <c r="E34" s="16">
        <f t="shared" si="8"/>
        <v>45500</v>
      </c>
      <c r="F34" s="18">
        <f t="shared" si="2"/>
        <v>910</v>
      </c>
      <c r="G34" s="2">
        <f t="shared" si="3"/>
        <v>280</v>
      </c>
      <c r="H34" s="16">
        <f t="shared" si="4"/>
        <v>254800</v>
      </c>
      <c r="I34" s="18">
        <f t="shared" si="5"/>
        <v>3900</v>
      </c>
      <c r="J34" s="2">
        <f t="shared" si="6"/>
        <v>210</v>
      </c>
      <c r="K34" s="16">
        <f t="shared" si="7"/>
        <v>819000</v>
      </c>
    </row>
    <row r="35" spans="1:11">
      <c r="A35" s="4"/>
      <c r="B35" s="14" t="s">
        <v>30</v>
      </c>
      <c r="C35" s="15">
        <v>110</v>
      </c>
      <c r="D35" s="4">
        <v>300</v>
      </c>
      <c r="E35" s="16">
        <f t="shared" si="8"/>
        <v>33000</v>
      </c>
      <c r="F35" s="18">
        <f t="shared" si="2"/>
        <v>770</v>
      </c>
      <c r="G35" s="2">
        <f t="shared" si="3"/>
        <v>240</v>
      </c>
      <c r="H35" s="16">
        <f t="shared" si="4"/>
        <v>184800</v>
      </c>
      <c r="I35" s="18">
        <f t="shared" si="5"/>
        <v>3300</v>
      </c>
      <c r="J35" s="2">
        <f t="shared" si="6"/>
        <v>180</v>
      </c>
      <c r="K35" s="16">
        <f t="shared" si="7"/>
        <v>594000</v>
      </c>
    </row>
    <row r="36" spans="1:11">
      <c r="A36" s="4" t="s">
        <v>53</v>
      </c>
      <c r="B36" s="14" t="s">
        <v>31</v>
      </c>
      <c r="C36" s="15">
        <v>370</v>
      </c>
      <c r="D36" s="4">
        <v>350</v>
      </c>
      <c r="E36" s="16">
        <f t="shared" si="8"/>
        <v>129500</v>
      </c>
      <c r="F36" s="18">
        <f t="shared" si="2"/>
        <v>2590</v>
      </c>
      <c r="G36" s="2">
        <f t="shared" si="3"/>
        <v>280</v>
      </c>
      <c r="H36" s="16">
        <f t="shared" si="4"/>
        <v>725200</v>
      </c>
      <c r="I36" s="18">
        <f t="shared" si="5"/>
        <v>11100</v>
      </c>
      <c r="J36" s="2">
        <f t="shared" si="6"/>
        <v>210</v>
      </c>
      <c r="K36" s="16">
        <f t="shared" si="7"/>
        <v>2331000</v>
      </c>
    </row>
    <row r="37" spans="1:11">
      <c r="A37" s="4"/>
      <c r="B37" s="14" t="s">
        <v>32</v>
      </c>
      <c r="C37" s="15">
        <v>370</v>
      </c>
      <c r="D37" s="4">
        <v>450</v>
      </c>
      <c r="E37" s="16">
        <f t="shared" si="8"/>
        <v>166500</v>
      </c>
      <c r="F37" s="18">
        <f t="shared" si="2"/>
        <v>2590</v>
      </c>
      <c r="G37" s="2">
        <f t="shared" si="3"/>
        <v>360</v>
      </c>
      <c r="H37" s="16">
        <f t="shared" si="4"/>
        <v>932400</v>
      </c>
      <c r="I37" s="18">
        <f t="shared" si="5"/>
        <v>11100</v>
      </c>
      <c r="J37" s="2">
        <f t="shared" si="6"/>
        <v>270</v>
      </c>
      <c r="K37" s="16">
        <f t="shared" si="7"/>
        <v>2997000</v>
      </c>
    </row>
    <row r="38" spans="1:11">
      <c r="A38" s="4"/>
      <c r="B38" s="14" t="s">
        <v>33</v>
      </c>
      <c r="C38" s="15">
        <v>370</v>
      </c>
      <c r="D38" s="4">
        <v>500</v>
      </c>
      <c r="E38" s="16">
        <f t="shared" si="8"/>
        <v>185000</v>
      </c>
      <c r="F38" s="18">
        <f t="shared" si="2"/>
        <v>2590</v>
      </c>
      <c r="G38" s="2">
        <f t="shared" si="3"/>
        <v>400</v>
      </c>
      <c r="H38" s="16">
        <f t="shared" si="4"/>
        <v>1036000</v>
      </c>
      <c r="I38" s="18">
        <f t="shared" si="5"/>
        <v>11100</v>
      </c>
      <c r="J38" s="2">
        <f t="shared" si="6"/>
        <v>300</v>
      </c>
      <c r="K38" s="16">
        <f t="shared" si="7"/>
        <v>3330000</v>
      </c>
    </row>
    <row r="39" spans="1:11">
      <c r="A39" s="4" t="s">
        <v>54</v>
      </c>
      <c r="B39" s="14" t="s">
        <v>34</v>
      </c>
      <c r="C39" s="15">
        <v>370</v>
      </c>
      <c r="D39" s="4">
        <v>300</v>
      </c>
      <c r="E39" s="16">
        <f t="shared" si="8"/>
        <v>111000</v>
      </c>
      <c r="F39" s="18">
        <f t="shared" si="2"/>
        <v>2590</v>
      </c>
      <c r="G39" s="2">
        <f t="shared" si="3"/>
        <v>240</v>
      </c>
      <c r="H39" s="16">
        <f t="shared" si="4"/>
        <v>621600</v>
      </c>
      <c r="I39" s="18">
        <f t="shared" si="5"/>
        <v>11100</v>
      </c>
      <c r="J39" s="2">
        <f t="shared" si="6"/>
        <v>180</v>
      </c>
      <c r="K39" s="16">
        <f t="shared" si="7"/>
        <v>1998000</v>
      </c>
    </row>
    <row r="40" spans="1:11">
      <c r="A40" s="4"/>
      <c r="B40" s="14" t="s">
        <v>35</v>
      </c>
      <c r="C40" s="15">
        <v>370</v>
      </c>
      <c r="D40" s="4">
        <v>450</v>
      </c>
      <c r="E40" s="16">
        <f t="shared" si="8"/>
        <v>166500</v>
      </c>
      <c r="F40" s="18">
        <f t="shared" si="2"/>
        <v>2590</v>
      </c>
      <c r="G40" s="2">
        <f t="shared" si="3"/>
        <v>360</v>
      </c>
      <c r="H40" s="16">
        <f t="shared" si="4"/>
        <v>932400</v>
      </c>
      <c r="I40" s="18">
        <f t="shared" si="5"/>
        <v>11100</v>
      </c>
      <c r="J40" s="2">
        <f t="shared" si="6"/>
        <v>270</v>
      </c>
      <c r="K40" s="16">
        <f t="shared" si="7"/>
        <v>2997000</v>
      </c>
    </row>
    <row r="41" spans="1:11">
      <c r="A41" s="4" t="s">
        <v>55</v>
      </c>
      <c r="B41" s="14" t="s">
        <v>34</v>
      </c>
      <c r="C41" s="15">
        <v>130</v>
      </c>
      <c r="D41" s="4">
        <v>220</v>
      </c>
      <c r="E41" s="16">
        <f t="shared" si="8"/>
        <v>28600</v>
      </c>
      <c r="F41" s="18">
        <f t="shared" si="2"/>
        <v>910</v>
      </c>
      <c r="G41" s="2">
        <f t="shared" si="3"/>
        <v>176</v>
      </c>
      <c r="H41" s="16">
        <f t="shared" si="4"/>
        <v>160160</v>
      </c>
      <c r="I41" s="18">
        <f t="shared" si="5"/>
        <v>3900</v>
      </c>
      <c r="J41" s="2">
        <f t="shared" si="6"/>
        <v>132</v>
      </c>
      <c r="K41" s="16">
        <f t="shared" si="7"/>
        <v>514800</v>
      </c>
    </row>
    <row r="42" spans="1:11">
      <c r="A42" s="4"/>
      <c r="B42" s="14" t="s">
        <v>35</v>
      </c>
      <c r="C42" s="15">
        <v>130</v>
      </c>
      <c r="D42" s="4">
        <v>300</v>
      </c>
      <c r="E42" s="16">
        <f t="shared" si="8"/>
        <v>39000</v>
      </c>
      <c r="F42" s="18">
        <f t="shared" si="2"/>
        <v>910</v>
      </c>
      <c r="G42" s="2">
        <f t="shared" si="3"/>
        <v>240</v>
      </c>
      <c r="H42" s="16">
        <f t="shared" si="4"/>
        <v>218400</v>
      </c>
      <c r="I42" s="18">
        <f t="shared" si="5"/>
        <v>3900</v>
      </c>
      <c r="J42" s="2">
        <f t="shared" si="6"/>
        <v>180</v>
      </c>
      <c r="K42" s="16">
        <f t="shared" si="7"/>
        <v>702000</v>
      </c>
    </row>
    <row r="43" spans="1:11" ht="15" customHeight="1">
      <c r="A43" s="43" t="s">
        <v>41</v>
      </c>
      <c r="B43" s="43"/>
      <c r="C43" s="43"/>
      <c r="D43" s="43"/>
    </row>
    <row r="45" spans="1:11" ht="20.25" customHeight="1">
      <c r="A45" s="42" t="s">
        <v>57</v>
      </c>
      <c r="B45" s="42"/>
      <c r="C45" s="42"/>
      <c r="D45" s="42"/>
    </row>
    <row r="46" spans="1:11" ht="30">
      <c r="A46" s="29" t="s">
        <v>61</v>
      </c>
      <c r="B46" s="29" t="s">
        <v>63</v>
      </c>
      <c r="C46" s="35" t="s">
        <v>62</v>
      </c>
      <c r="D46" s="35" t="s">
        <v>72</v>
      </c>
    </row>
    <row r="47" spans="1:11" ht="30">
      <c r="A47" s="4" t="s">
        <v>60</v>
      </c>
      <c r="B47" s="4" t="s">
        <v>42</v>
      </c>
      <c r="C47" s="4" t="s">
        <v>19</v>
      </c>
      <c r="D47" s="4">
        <v>180000</v>
      </c>
    </row>
    <row r="48" spans="1:11">
      <c r="A48" s="4" t="s">
        <v>59</v>
      </c>
      <c r="B48" s="4" t="s">
        <v>42</v>
      </c>
      <c r="C48" s="4" t="s">
        <v>19</v>
      </c>
      <c r="D48" s="4">
        <v>180000</v>
      </c>
    </row>
    <row r="49" spans="1:4" ht="15" customHeight="1">
      <c r="A49" s="41" t="s">
        <v>58</v>
      </c>
      <c r="B49" s="41"/>
      <c r="C49" s="41"/>
      <c r="D49" s="41"/>
    </row>
    <row r="51" spans="1:4" ht="21.75" customHeight="1">
      <c r="A51" s="40" t="s">
        <v>44</v>
      </c>
      <c r="B51" s="40"/>
      <c r="C51" s="40"/>
      <c r="D51" s="40"/>
    </row>
    <row r="52" spans="1:4">
      <c r="A52" s="10" t="s">
        <v>56</v>
      </c>
      <c r="B52" s="9"/>
      <c r="C52" s="9"/>
      <c r="D52" s="9"/>
    </row>
    <row r="53" spans="1:4">
      <c r="A53" s="30" t="s">
        <v>0</v>
      </c>
      <c r="B53" s="39">
        <v>0.9</v>
      </c>
      <c r="C53" s="30" t="s">
        <v>1</v>
      </c>
      <c r="D53" s="6">
        <v>1</v>
      </c>
    </row>
    <row r="54" spans="1:4" ht="21.75" customHeight="1">
      <c r="A54" s="30" t="s">
        <v>2</v>
      </c>
      <c r="B54" s="6">
        <v>1</v>
      </c>
      <c r="C54" s="30" t="s">
        <v>3</v>
      </c>
      <c r="D54" s="6">
        <v>1</v>
      </c>
    </row>
    <row r="55" spans="1:4">
      <c r="A55" s="30" t="s">
        <v>4</v>
      </c>
      <c r="B55" s="6">
        <v>1</v>
      </c>
      <c r="C55" s="30" t="s">
        <v>5</v>
      </c>
      <c r="D55" s="8">
        <v>1.1000000000000001</v>
      </c>
    </row>
    <row r="56" spans="1:4">
      <c r="A56" s="30" t="s">
        <v>6</v>
      </c>
      <c r="B56" s="6">
        <v>1</v>
      </c>
      <c r="C56" s="30" t="s">
        <v>7</v>
      </c>
      <c r="D56" s="8">
        <v>1.2</v>
      </c>
    </row>
    <row r="57" spans="1:4">
      <c r="A57" s="30" t="s">
        <v>8</v>
      </c>
      <c r="B57" s="6">
        <v>1</v>
      </c>
      <c r="C57" s="30" t="s">
        <v>9</v>
      </c>
      <c r="D57" s="8">
        <v>1.3</v>
      </c>
    </row>
    <row r="58" spans="1:4" ht="18" customHeight="1">
      <c r="A58" s="30" t="s">
        <v>10</v>
      </c>
      <c r="B58" s="6">
        <v>1</v>
      </c>
      <c r="C58" s="30" t="s">
        <v>11</v>
      </c>
      <c r="D58" s="8">
        <v>1.3</v>
      </c>
    </row>
    <row r="59" spans="1:4">
      <c r="C59" s="7"/>
      <c r="D59" s="7"/>
    </row>
    <row r="60" spans="1:4">
      <c r="A60" s="11" t="s">
        <v>14</v>
      </c>
      <c r="B60" s="12"/>
      <c r="C60" s="7"/>
      <c r="D60" s="7"/>
    </row>
    <row r="61" spans="1:4">
      <c r="A61" s="31" t="s">
        <v>15</v>
      </c>
      <c r="B61" s="13">
        <v>1.2</v>
      </c>
      <c r="C61" s="7"/>
      <c r="D61" s="7"/>
    </row>
    <row r="62" spans="1:4">
      <c r="A62" s="31" t="s">
        <v>16</v>
      </c>
      <c r="B62" s="13">
        <v>1.3</v>
      </c>
      <c r="C62" s="7"/>
      <c r="D62" s="7"/>
    </row>
    <row r="63" spans="1:4">
      <c r="A63" s="31" t="s">
        <v>17</v>
      </c>
      <c r="B63" s="13">
        <v>1.3</v>
      </c>
    </row>
    <row r="64" spans="1:4" ht="26.25" customHeight="1"/>
    <row r="65" spans="1:6" ht="18.75" customHeight="1">
      <c r="A65" s="40" t="s">
        <v>75</v>
      </c>
      <c r="B65" s="40"/>
    </row>
    <row r="66" spans="1:6" ht="18" customHeight="1">
      <c r="A66" s="45" t="s">
        <v>76</v>
      </c>
      <c r="B66" s="45"/>
      <c r="C66" s="45"/>
      <c r="D66" s="45"/>
      <c r="E66" s="45"/>
      <c r="F66" s="45"/>
    </row>
    <row r="67" spans="1:6" ht="18" customHeight="1">
      <c r="A67" s="45" t="s">
        <v>77</v>
      </c>
      <c r="B67" s="45"/>
      <c r="C67" s="45"/>
      <c r="D67" s="45"/>
      <c r="E67" s="45"/>
      <c r="F67" s="45"/>
    </row>
    <row r="68" spans="1:6">
      <c r="A68" s="45" t="s">
        <v>78</v>
      </c>
      <c r="B68" s="45"/>
      <c r="C68" s="45"/>
      <c r="D68" s="45"/>
      <c r="E68" s="45"/>
      <c r="F68" s="45"/>
    </row>
    <row r="69" spans="1:6" ht="45" customHeight="1">
      <c r="A69" s="46"/>
      <c r="B69" s="46"/>
      <c r="C69" s="46"/>
    </row>
    <row r="74" spans="1:6" ht="22.5" customHeight="1"/>
    <row r="75" spans="1:6" ht="15" customHeight="1"/>
  </sheetData>
  <mergeCells count="17">
    <mergeCell ref="F26:H26"/>
    <mergeCell ref="I26:K26"/>
    <mergeCell ref="A1:E4"/>
    <mergeCell ref="A5:E5"/>
    <mergeCell ref="A10:C10"/>
    <mergeCell ref="A26:B26"/>
    <mergeCell ref="C26:E26"/>
    <mergeCell ref="A65:B65"/>
    <mergeCell ref="A66:F66"/>
    <mergeCell ref="A67:F67"/>
    <mergeCell ref="A68:F68"/>
    <mergeCell ref="A69:C69"/>
    <mergeCell ref="A51:D51"/>
    <mergeCell ref="A49:D49"/>
    <mergeCell ref="A45:D45"/>
    <mergeCell ref="A43:D43"/>
    <mergeCell ref="A16:D1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Eugene</cp:lastModifiedBy>
  <dcterms:created xsi:type="dcterms:W3CDTF">2016-01-18T11:17:54Z</dcterms:created>
  <dcterms:modified xsi:type="dcterms:W3CDTF">2016-11-23T20:53:27Z</dcterms:modified>
</cp:coreProperties>
</file>